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555" yWindow="300" windowWidth="14805" windowHeight="10380" activeTab="0"/>
  </bookViews>
  <sheets>
    <sheet name="coinop2" sheetId="1" r:id="rId1"/>
  </sheets>
  <definedNames>
    <definedName name="_xlnm.Print_Area" localSheetId="0">'coinop2'!$A$1:$M$67</definedName>
  </definedNames>
  <calcPr fullCalcOnLoad="1"/>
</workbook>
</file>

<file path=xl/sharedStrings.xml><?xml version="1.0" encoding="utf-8"?>
<sst xmlns="http://schemas.openxmlformats.org/spreadsheetml/2006/main" count="60" uniqueCount="54">
  <si>
    <t>Figure #2</t>
  </si>
  <si>
    <t>REVENUE, EXPENSES AND OWNER'S</t>
  </si>
  <si>
    <t>RETURN ON INVESTMENT</t>
  </si>
  <si>
    <t>"D"</t>
  </si>
  <si>
    <t>"A"</t>
  </si>
  <si>
    <t>"B"</t>
  </si>
  <si>
    <t>"C"</t>
  </si>
  <si>
    <t>Coin-Operator</t>
  </si>
  <si>
    <t>FEC Owned</t>
  </si>
  <si>
    <t>(+50% game rev.)</t>
  </si>
  <si>
    <t>Games</t>
  </si>
  <si>
    <t>(same game rev.)</t>
  </si>
  <si>
    <t>(+25% game rev.)</t>
  </si>
  <si>
    <t>(+5% attendance)</t>
  </si>
  <si>
    <t>REVENUE</t>
  </si>
  <si>
    <t>General admissions &amp; events</t>
  </si>
  <si>
    <t>Birthday parties &amp; groups</t>
  </si>
  <si>
    <t>Food &amp; beverage (nic B-parties)</t>
  </si>
  <si>
    <t>Game revenue including B-parties</t>
  </si>
  <si>
    <t>Other</t>
  </si>
  <si>
    <t>Total Revenue</t>
  </si>
  <si>
    <t>COST OF SALES</t>
  </si>
  <si>
    <t>Birthday parties</t>
  </si>
  <si>
    <t>Games:</t>
  </si>
  <si>
    <t>Tickets &amp; prizes</t>
  </si>
  <si>
    <t>Parts</t>
  </si>
  <si>
    <t>Labor</t>
  </si>
  <si>
    <t>Net game reinvestment</t>
  </si>
  <si>
    <t>Coin-operator share*</t>
  </si>
  <si>
    <t>Total Cost of Sales</t>
  </si>
  <si>
    <t>GROSS PROFIT</t>
  </si>
  <si>
    <t>OTHER OPERATING COSTS</t>
  </si>
  <si>
    <t>Labor &amp; benefits</t>
  </si>
  <si>
    <t>Rent &amp; utilities</t>
  </si>
  <si>
    <t>Debt service on loan</t>
  </si>
  <si>
    <t>Total Operating Costs</t>
  </si>
  <si>
    <t>CASH FLOW FROM OPERATIONS</t>
  </si>
  <si>
    <t xml:space="preserve">PRE-TAX CASH-ON-CASH </t>
  </si>
  <si>
    <t>RETURN ON EQUITY</t>
  </si>
  <si>
    <t>CONVERSION TO TAXABLE INCOME</t>
  </si>
  <si>
    <t>Add loan principal payment</t>
  </si>
  <si>
    <t>Deduct depreciation</t>
  </si>
  <si>
    <t>Total adjustments</t>
  </si>
  <si>
    <t>TAXABLE INCOME</t>
  </si>
  <si>
    <t>TAX @ 35%</t>
  </si>
  <si>
    <t>AFTER TAX CASH FLOW</t>
  </si>
  <si>
    <t>INCREASE IN CASH FLOW</t>
  </si>
  <si>
    <t>PERCENT INCREASE VS. "A"</t>
  </si>
  <si>
    <t xml:space="preserve">AFTER TAX CASH-ON-CASH </t>
  </si>
  <si>
    <t>Recap:</t>
  </si>
  <si>
    <t>Owner's Cost</t>
  </si>
  <si>
    <t>Loan @ 50%</t>
  </si>
  <si>
    <t>Owner's Equity</t>
  </si>
  <si>
    <t>*Includes compensation to coin-operator for tokens in birthday party packages and bundled with admission.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</si>
</sst>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_);[Red]\(&quot;$&quot;#,##0.000\)"/>
    <numFmt numFmtId="166" formatCode="&quot;$&quot;#,##0.0_);[Red]\(&quot;$&quot;#,##0.0\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u val="single"/>
      <sz val="10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9" fontId="0" fillId="0" borderId="0" xfId="19" applyFill="1" applyAlignment="1">
      <alignment/>
    </xf>
    <xf numFmtId="0" fontId="1" fillId="0" borderId="0" xfId="0" applyFont="1" applyAlignment="1">
      <alignment horizontal="center"/>
    </xf>
    <xf numFmtId="3" fontId="0" fillId="0" borderId="0" xfId="19" applyNumberFormat="1" applyFill="1" applyAlignment="1">
      <alignment/>
    </xf>
    <xf numFmtId="3" fontId="6" fillId="0" borderId="0" xfId="19" applyNumberFormat="1" applyFont="1" applyFill="1" applyAlignment="1">
      <alignment/>
    </xf>
    <xf numFmtId="164" fontId="0" fillId="0" borderId="0" xfId="19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9" fontId="1" fillId="0" borderId="0" xfId="19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0" xfId="0" applyNumberFormat="1" applyFont="1" applyAlignment="1">
      <alignment/>
    </xf>
    <xf numFmtId="9" fontId="1" fillId="0" borderId="0" xfId="19" applyFont="1" applyAlignment="1">
      <alignment/>
    </xf>
    <xf numFmtId="164" fontId="1" fillId="0" borderId="0" xfId="17" applyNumberFormat="1" applyFont="1" applyAlignment="1">
      <alignment/>
    </xf>
    <xf numFmtId="164" fontId="1" fillId="0" borderId="3" xfId="17" applyNumberFormat="1" applyFont="1" applyBorder="1" applyAlignment="1">
      <alignment/>
    </xf>
    <xf numFmtId="164" fontId="1" fillId="0" borderId="2" xfId="17" applyNumberFormat="1" applyFont="1" applyBorder="1" applyAlignment="1">
      <alignment/>
    </xf>
    <xf numFmtId="164" fontId="1" fillId="0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3.75390625" style="0" customWidth="1"/>
    <col min="3" max="3" width="22.75390625" style="0" customWidth="1"/>
    <col min="4" max="4" width="13.75390625" style="0" customWidth="1"/>
    <col min="5" max="6" width="1.75390625" style="0" customWidth="1"/>
    <col min="7" max="7" width="13.75390625" style="0" customWidth="1"/>
    <col min="8" max="9" width="1.75390625" style="0" customWidth="1"/>
    <col min="10" max="10" width="13.75390625" style="0" customWidth="1"/>
    <col min="11" max="12" width="1.75390625" style="0" customWidth="1"/>
    <col min="13" max="13" width="13.75390625" style="0" customWidth="1"/>
    <col min="14" max="16384" width="11.375" style="0" customWidth="1"/>
  </cols>
  <sheetData>
    <row r="1" spans="1:13" ht="18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">
      <c r="A2" s="20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1"/>
      <c r="M2" s="21"/>
    </row>
    <row r="3" spans="1:13" ht="18">
      <c r="A3" s="20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  <c r="M3" s="21"/>
    </row>
    <row r="4" spans="1:11" ht="18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6:13" ht="12.75">
      <c r="F5" s="16"/>
      <c r="I5" s="8"/>
      <c r="L5" s="8"/>
      <c r="M5" s="27" t="s">
        <v>3</v>
      </c>
    </row>
    <row r="6" spans="4:13" s="2" customFormat="1" ht="12.75">
      <c r="D6" s="27" t="s">
        <v>4</v>
      </c>
      <c r="E6" s="5"/>
      <c r="F6" s="16"/>
      <c r="G6" s="27" t="s">
        <v>5</v>
      </c>
      <c r="H6" s="5"/>
      <c r="I6" s="8"/>
      <c r="J6" s="27" t="s">
        <v>6</v>
      </c>
      <c r="L6" s="23"/>
      <c r="M6" s="2" t="s">
        <v>7</v>
      </c>
    </row>
    <row r="7" spans="4:13" ht="12.75">
      <c r="D7" s="5" t="s">
        <v>8</v>
      </c>
      <c r="E7" s="5"/>
      <c r="F7" s="16"/>
      <c r="G7" s="5" t="s">
        <v>7</v>
      </c>
      <c r="H7" s="5"/>
      <c r="I7" s="8"/>
      <c r="J7" s="5" t="s">
        <v>7</v>
      </c>
      <c r="K7" s="2"/>
      <c r="L7" s="9"/>
      <c r="M7" t="s">
        <v>9</v>
      </c>
    </row>
    <row r="8" spans="4:13" ht="12.75">
      <c r="D8" s="6" t="s">
        <v>10</v>
      </c>
      <c r="E8" s="7"/>
      <c r="F8" s="16"/>
      <c r="G8" s="6" t="s">
        <v>11</v>
      </c>
      <c r="H8" s="7"/>
      <c r="I8" s="8"/>
      <c r="J8" s="6" t="s">
        <v>12</v>
      </c>
      <c r="K8" s="2"/>
      <c r="L8" s="9"/>
      <c r="M8" s="24" t="s">
        <v>13</v>
      </c>
    </row>
    <row r="9" spans="6:12" ht="6.75" customHeight="1">
      <c r="F9" s="17"/>
      <c r="I9" s="9"/>
      <c r="L9" s="9"/>
    </row>
    <row r="10" spans="1:12" ht="12.75">
      <c r="A10" s="3" t="s">
        <v>14</v>
      </c>
      <c r="F10" s="17"/>
      <c r="I10" s="9"/>
      <c r="L10" s="9"/>
    </row>
    <row r="11" spans="2:13" ht="12.75">
      <c r="B11" t="s">
        <v>15</v>
      </c>
      <c r="D11" s="13">
        <v>300000</v>
      </c>
      <c r="E11" s="10"/>
      <c r="F11" s="18"/>
      <c r="G11" s="14">
        <v>300000</v>
      </c>
      <c r="H11" s="10"/>
      <c r="I11" s="11"/>
      <c r="J11" s="14">
        <v>300000</v>
      </c>
      <c r="K11" s="10"/>
      <c r="L11" s="9"/>
      <c r="M11" s="14">
        <v>315000</v>
      </c>
    </row>
    <row r="12" spans="2:13" ht="12.75">
      <c r="B12" t="s">
        <v>16</v>
      </c>
      <c r="D12" s="10">
        <v>250000</v>
      </c>
      <c r="E12" s="10"/>
      <c r="F12" s="18"/>
      <c r="G12" s="10">
        <v>250000</v>
      </c>
      <c r="H12" s="10"/>
      <c r="I12" s="11"/>
      <c r="J12" s="10">
        <v>250000</v>
      </c>
      <c r="K12" s="10"/>
      <c r="L12" s="9"/>
      <c r="M12" s="10">
        <v>262500</v>
      </c>
    </row>
    <row r="13" spans="2:13" ht="12.75">
      <c r="B13" t="s">
        <v>17</v>
      </c>
      <c r="D13" s="10">
        <v>150000</v>
      </c>
      <c r="E13" s="10"/>
      <c r="F13" s="18"/>
      <c r="G13" s="10">
        <v>150000</v>
      </c>
      <c r="H13" s="10"/>
      <c r="I13" s="11"/>
      <c r="J13" s="10">
        <v>150000</v>
      </c>
      <c r="K13" s="10"/>
      <c r="L13" s="9"/>
      <c r="M13" s="10">
        <v>157500</v>
      </c>
    </row>
    <row r="14" spans="2:13" ht="12.75">
      <c r="B14" t="s">
        <v>18</v>
      </c>
      <c r="D14" s="31">
        <v>187200</v>
      </c>
      <c r="E14" s="10"/>
      <c r="F14" s="18"/>
      <c r="G14" s="31">
        <v>187200</v>
      </c>
      <c r="H14" s="10"/>
      <c r="I14" s="11"/>
      <c r="J14" s="31">
        <v>234000</v>
      </c>
      <c r="K14" s="10"/>
      <c r="L14" s="9"/>
      <c r="M14" s="10">
        <v>295800</v>
      </c>
    </row>
    <row r="15" spans="2:13" ht="12.75">
      <c r="B15" t="s">
        <v>19</v>
      </c>
      <c r="D15" s="12">
        <v>25000</v>
      </c>
      <c r="E15" s="10"/>
      <c r="F15" s="18"/>
      <c r="G15" s="12">
        <v>25000</v>
      </c>
      <c r="H15" s="10"/>
      <c r="I15" s="11"/>
      <c r="J15" s="12">
        <v>25000</v>
      </c>
      <c r="K15" s="10"/>
      <c r="L15" s="9"/>
      <c r="M15" s="12">
        <v>26000</v>
      </c>
    </row>
    <row r="16" spans="3:13" ht="12.75">
      <c r="C16" t="s">
        <v>20</v>
      </c>
      <c r="D16" s="48">
        <f>SUM(D11:D15)</f>
        <v>912200</v>
      </c>
      <c r="E16" s="10"/>
      <c r="F16" s="18"/>
      <c r="G16" s="14">
        <f>SUM(G11:G15)</f>
        <v>912200</v>
      </c>
      <c r="H16" s="10"/>
      <c r="I16" s="11"/>
      <c r="J16" s="14">
        <f>SUM(J11:J15)</f>
        <v>959000</v>
      </c>
      <c r="K16" s="10"/>
      <c r="L16" s="9"/>
      <c r="M16" s="14">
        <f>SUM(M11:M15)</f>
        <v>1056800</v>
      </c>
    </row>
    <row r="17" spans="4:13" ht="6.75" customHeight="1">
      <c r="D17" s="10"/>
      <c r="E17" s="10"/>
      <c r="F17" s="18"/>
      <c r="G17" s="10"/>
      <c r="H17" s="10"/>
      <c r="I17" s="11"/>
      <c r="J17" s="10"/>
      <c r="K17" s="10"/>
      <c r="L17" s="9"/>
      <c r="M17" s="10"/>
    </row>
    <row r="18" spans="1:13" ht="12.75">
      <c r="A18" s="3" t="s">
        <v>21</v>
      </c>
      <c r="D18" s="10"/>
      <c r="E18" s="10"/>
      <c r="F18" s="18"/>
      <c r="G18" s="10"/>
      <c r="H18" s="10"/>
      <c r="I18" s="11"/>
      <c r="J18" s="10"/>
      <c r="K18" s="10"/>
      <c r="L18" s="9"/>
      <c r="M18" s="10"/>
    </row>
    <row r="19" spans="2:13" ht="12.75">
      <c r="B19" t="s">
        <v>22</v>
      </c>
      <c r="D19" s="14">
        <v>50000</v>
      </c>
      <c r="E19" s="10"/>
      <c r="F19" s="18"/>
      <c r="G19" s="14">
        <v>50000</v>
      </c>
      <c r="H19" s="10"/>
      <c r="I19" s="11"/>
      <c r="J19" s="14">
        <v>50000</v>
      </c>
      <c r="K19" s="10"/>
      <c r="L19" s="9"/>
      <c r="M19" s="14">
        <v>52500</v>
      </c>
    </row>
    <row r="20" spans="2:13" ht="12.75">
      <c r="B20" t="s">
        <v>17</v>
      </c>
      <c r="D20" s="10">
        <v>53000</v>
      </c>
      <c r="E20" s="10"/>
      <c r="F20" s="18"/>
      <c r="G20" s="10">
        <v>53000</v>
      </c>
      <c r="H20" s="10"/>
      <c r="I20" s="11"/>
      <c r="J20" s="10">
        <v>53000</v>
      </c>
      <c r="K20" s="10"/>
      <c r="L20" s="9"/>
      <c r="M20" s="10">
        <v>55700</v>
      </c>
    </row>
    <row r="21" spans="2:12" ht="12.75">
      <c r="B21" t="s">
        <v>23</v>
      </c>
      <c r="D21" s="10"/>
      <c r="E21" s="10"/>
      <c r="F21" s="18"/>
      <c r="G21" s="10"/>
      <c r="H21" s="10"/>
      <c r="I21" s="11"/>
      <c r="J21" s="10"/>
      <c r="K21" s="10"/>
      <c r="L21" s="9"/>
    </row>
    <row r="22" spans="3:13" ht="12.75">
      <c r="C22" t="s">
        <v>24</v>
      </c>
      <c r="D22" s="31">
        <v>37400</v>
      </c>
      <c r="E22" s="10"/>
      <c r="F22" s="18"/>
      <c r="G22" s="31">
        <v>18700</v>
      </c>
      <c r="H22" s="10"/>
      <c r="I22" s="11"/>
      <c r="J22" s="31">
        <v>23400</v>
      </c>
      <c r="K22" s="10"/>
      <c r="L22" s="9"/>
      <c r="M22" s="10">
        <v>29600</v>
      </c>
    </row>
    <row r="23" spans="3:13" ht="12.75">
      <c r="C23" t="s">
        <v>25</v>
      </c>
      <c r="D23" s="31">
        <v>15600</v>
      </c>
      <c r="E23" s="10"/>
      <c r="F23" s="18"/>
      <c r="G23" s="32">
        <v>0</v>
      </c>
      <c r="H23" s="10"/>
      <c r="I23" s="11"/>
      <c r="J23" s="31">
        <v>0</v>
      </c>
      <c r="K23" s="10"/>
      <c r="L23" s="9"/>
      <c r="M23">
        <v>0</v>
      </c>
    </row>
    <row r="24" spans="3:13" ht="12.75">
      <c r="C24" t="s">
        <v>26</v>
      </c>
      <c r="D24" s="31">
        <v>20000</v>
      </c>
      <c r="E24" s="10"/>
      <c r="F24" s="18"/>
      <c r="G24" s="31">
        <v>5000</v>
      </c>
      <c r="H24" s="10"/>
      <c r="I24" s="11"/>
      <c r="J24" s="31">
        <v>5000</v>
      </c>
      <c r="K24" s="10"/>
      <c r="L24" s="9"/>
      <c r="M24" s="10">
        <v>5300</v>
      </c>
    </row>
    <row r="25" spans="3:13" ht="12.75">
      <c r="C25" t="s">
        <v>27</v>
      </c>
      <c r="D25" s="31">
        <v>37500</v>
      </c>
      <c r="E25" s="10"/>
      <c r="F25" s="18"/>
      <c r="G25" s="31">
        <v>0</v>
      </c>
      <c r="H25" s="10"/>
      <c r="I25" s="11"/>
      <c r="J25" s="31">
        <v>0</v>
      </c>
      <c r="K25" s="10"/>
      <c r="L25" s="9"/>
      <c r="M25" s="10">
        <v>0</v>
      </c>
    </row>
    <row r="26" spans="3:13" ht="12.75">
      <c r="C26" t="s">
        <v>28</v>
      </c>
      <c r="D26" s="10"/>
      <c r="E26" s="10"/>
      <c r="F26" s="18"/>
      <c r="G26" s="31">
        <v>93600</v>
      </c>
      <c r="H26" s="10"/>
      <c r="I26" s="11"/>
      <c r="J26" s="31">
        <v>117000</v>
      </c>
      <c r="K26" s="10"/>
      <c r="L26" s="9"/>
      <c r="M26" s="10">
        <v>147900</v>
      </c>
    </row>
    <row r="27" spans="2:13" ht="12.75">
      <c r="B27" t="s">
        <v>19</v>
      </c>
      <c r="D27" s="12">
        <v>5000</v>
      </c>
      <c r="E27" s="10"/>
      <c r="F27" s="18"/>
      <c r="G27" s="12">
        <v>5000</v>
      </c>
      <c r="H27" s="10"/>
      <c r="I27" s="11"/>
      <c r="J27" s="12">
        <v>5000</v>
      </c>
      <c r="K27" s="10"/>
      <c r="L27" s="9"/>
      <c r="M27" s="12">
        <v>5300</v>
      </c>
    </row>
    <row r="28" spans="3:13" ht="12.75">
      <c r="C28" t="s">
        <v>29</v>
      </c>
      <c r="D28" s="48">
        <f>SUM(D19:D27)</f>
        <v>218500</v>
      </c>
      <c r="E28" s="10"/>
      <c r="F28" s="18"/>
      <c r="G28" s="14">
        <f>SUM(G19:G27)</f>
        <v>225300</v>
      </c>
      <c r="H28" s="10"/>
      <c r="I28" s="11"/>
      <c r="J28" s="14">
        <f>SUM(J19:J27)</f>
        <v>253400</v>
      </c>
      <c r="K28" s="10"/>
      <c r="L28" s="9"/>
      <c r="M28" s="14">
        <f>SUM(M19:M27)</f>
        <v>296300</v>
      </c>
    </row>
    <row r="29" spans="4:13" ht="6.75" customHeight="1">
      <c r="D29" s="10"/>
      <c r="E29" s="10"/>
      <c r="F29" s="18"/>
      <c r="G29" s="10"/>
      <c r="H29" s="10"/>
      <c r="I29" s="11"/>
      <c r="J29" s="10"/>
      <c r="K29" s="10"/>
      <c r="L29" s="9"/>
      <c r="M29" s="10"/>
    </row>
    <row r="30" spans="1:13" ht="12.75">
      <c r="A30" s="3" t="s">
        <v>30</v>
      </c>
      <c r="D30" s="48">
        <f>D16-D28</f>
        <v>693700</v>
      </c>
      <c r="E30" s="10"/>
      <c r="F30" s="18"/>
      <c r="G30" s="14">
        <f>G16-G28</f>
        <v>686900</v>
      </c>
      <c r="H30" s="10"/>
      <c r="I30" s="11"/>
      <c r="J30" s="14">
        <f>J16-J28</f>
        <v>705600</v>
      </c>
      <c r="K30" s="10"/>
      <c r="L30" s="9"/>
      <c r="M30" s="14">
        <f>M16-M28</f>
        <v>760500</v>
      </c>
    </row>
    <row r="31" spans="4:13" ht="6.75" customHeight="1">
      <c r="D31" s="10"/>
      <c r="E31" s="10"/>
      <c r="F31" s="18"/>
      <c r="G31" s="10"/>
      <c r="H31" s="10"/>
      <c r="I31" s="11"/>
      <c r="J31" s="10"/>
      <c r="K31" s="10"/>
      <c r="L31" s="9"/>
      <c r="M31" s="10"/>
    </row>
    <row r="32" spans="1:13" ht="12.75">
      <c r="A32" s="3" t="s">
        <v>31</v>
      </c>
      <c r="D32" s="10"/>
      <c r="E32" s="10"/>
      <c r="F32" s="18"/>
      <c r="G32" s="10"/>
      <c r="H32" s="10"/>
      <c r="I32" s="11"/>
      <c r="J32" s="14"/>
      <c r="K32" s="10"/>
      <c r="L32" s="9"/>
      <c r="M32" s="14"/>
    </row>
    <row r="33" spans="2:13" ht="12.75">
      <c r="B33" t="s">
        <v>32</v>
      </c>
      <c r="D33" s="14">
        <v>246300</v>
      </c>
      <c r="E33" s="10"/>
      <c r="F33" s="18"/>
      <c r="G33" s="14">
        <v>246300</v>
      </c>
      <c r="H33" s="10"/>
      <c r="I33" s="11"/>
      <c r="J33" s="14">
        <v>259000</v>
      </c>
      <c r="K33" s="10"/>
      <c r="L33" s="9"/>
      <c r="M33" s="14">
        <v>285400</v>
      </c>
    </row>
    <row r="34" spans="2:13" ht="12.75">
      <c r="B34" t="s">
        <v>33</v>
      </c>
      <c r="D34" s="10">
        <v>135000</v>
      </c>
      <c r="E34" s="10"/>
      <c r="F34" s="18"/>
      <c r="G34" s="10">
        <v>135000</v>
      </c>
      <c r="H34" s="10"/>
      <c r="I34" s="11"/>
      <c r="J34" s="10">
        <v>135000</v>
      </c>
      <c r="K34" s="10"/>
      <c r="L34" s="9"/>
      <c r="M34" s="10">
        <v>137000</v>
      </c>
    </row>
    <row r="35" spans="2:13" ht="12.75">
      <c r="B35" t="s">
        <v>19</v>
      </c>
      <c r="D35" s="10">
        <v>110000</v>
      </c>
      <c r="E35" s="10"/>
      <c r="F35" s="18"/>
      <c r="G35" s="10">
        <v>110000</v>
      </c>
      <c r="H35" s="10"/>
      <c r="I35" s="11"/>
      <c r="J35" s="10">
        <v>110000</v>
      </c>
      <c r="K35" s="10"/>
      <c r="L35" s="9"/>
      <c r="M35" s="10">
        <v>115000</v>
      </c>
    </row>
    <row r="36" spans="2:13" ht="12.75">
      <c r="B36" t="s">
        <v>34</v>
      </c>
      <c r="D36" s="33">
        <v>102500</v>
      </c>
      <c r="E36" s="10"/>
      <c r="F36" s="18"/>
      <c r="G36" s="33">
        <v>90900</v>
      </c>
      <c r="H36" s="10"/>
      <c r="I36" s="11"/>
      <c r="J36" s="33">
        <v>90900</v>
      </c>
      <c r="K36" s="10"/>
      <c r="L36" s="9"/>
      <c r="M36" s="12">
        <v>90900</v>
      </c>
    </row>
    <row r="37" spans="3:13" ht="12.75">
      <c r="C37" t="s">
        <v>35</v>
      </c>
      <c r="D37" s="38">
        <f>SUM(D33:D36)</f>
        <v>593800</v>
      </c>
      <c r="E37" s="10"/>
      <c r="F37" s="18"/>
      <c r="G37" s="34">
        <f>SUM(G33:G36)</f>
        <v>582200</v>
      </c>
      <c r="H37" s="10"/>
      <c r="I37" s="11"/>
      <c r="J37" s="34">
        <f>SUM(J33:J36)</f>
        <v>594900</v>
      </c>
      <c r="K37" s="10"/>
      <c r="L37" s="9"/>
      <c r="M37" s="14">
        <f>SUM(M33:M36)</f>
        <v>628300</v>
      </c>
    </row>
    <row r="38" spans="4:13" ht="6.75" customHeight="1">
      <c r="D38" s="31"/>
      <c r="E38" s="10"/>
      <c r="F38" s="18"/>
      <c r="G38" s="31"/>
      <c r="H38" s="10"/>
      <c r="I38" s="11"/>
      <c r="J38" s="31"/>
      <c r="K38" s="10"/>
      <c r="L38" s="9"/>
      <c r="M38" s="10"/>
    </row>
    <row r="39" spans="1:13" ht="12.75">
      <c r="A39" s="3" t="s">
        <v>36</v>
      </c>
      <c r="D39" s="38">
        <f>D30-D37</f>
        <v>99900</v>
      </c>
      <c r="E39" s="39"/>
      <c r="F39" s="40"/>
      <c r="G39" s="38">
        <f>G30-G37</f>
        <v>104700</v>
      </c>
      <c r="H39" s="39"/>
      <c r="I39" s="41"/>
      <c r="J39" s="38">
        <f>J30-J37</f>
        <v>110700</v>
      </c>
      <c r="K39" s="39"/>
      <c r="L39" s="42"/>
      <c r="M39" s="38">
        <f>M30-M37</f>
        <v>132200</v>
      </c>
    </row>
    <row r="40" spans="4:13" ht="6.75" customHeight="1">
      <c r="D40" s="10"/>
      <c r="E40" s="10"/>
      <c r="F40" s="18"/>
      <c r="G40" s="10"/>
      <c r="H40" s="10"/>
      <c r="I40" s="11"/>
      <c r="J40" s="10"/>
      <c r="K40" s="10"/>
      <c r="L40" s="9"/>
      <c r="M40" s="10"/>
    </row>
    <row r="41" spans="1:13" ht="12.75">
      <c r="A41" s="3" t="s">
        <v>37</v>
      </c>
      <c r="E41" s="10"/>
      <c r="F41" s="18"/>
      <c r="H41" s="10"/>
      <c r="I41" s="11"/>
      <c r="K41" s="10"/>
      <c r="L41" s="9"/>
      <c r="M41" s="25"/>
    </row>
    <row r="42" spans="1:13" ht="12.75">
      <c r="A42" s="3"/>
      <c r="B42" s="3" t="s">
        <v>38</v>
      </c>
      <c r="D42" s="43">
        <f>D39/D65</f>
        <v>0.15958466453674122</v>
      </c>
      <c r="E42" s="44"/>
      <c r="F42" s="45"/>
      <c r="G42" s="43">
        <f>G39/G65</f>
        <v>0.19036363636363637</v>
      </c>
      <c r="H42" s="44"/>
      <c r="I42" s="46"/>
      <c r="J42" s="43">
        <f>J39/J65</f>
        <v>0.20127272727272727</v>
      </c>
      <c r="K42" s="44"/>
      <c r="L42" s="47"/>
      <c r="M42" s="43">
        <f>M39/M65</f>
        <v>0.24036363636363636</v>
      </c>
    </row>
    <row r="43" spans="1:13" ht="6.75" customHeight="1">
      <c r="A43" s="3"/>
      <c r="D43" s="26"/>
      <c r="E43" s="10"/>
      <c r="F43" s="18"/>
      <c r="G43" s="26"/>
      <c r="H43" s="10"/>
      <c r="I43" s="11"/>
      <c r="J43" s="26"/>
      <c r="K43" s="10"/>
      <c r="L43" s="9"/>
      <c r="M43" s="25"/>
    </row>
    <row r="44" spans="1:13" ht="12.75">
      <c r="A44" s="3" t="s">
        <v>39</v>
      </c>
      <c r="D44" s="26"/>
      <c r="E44" s="10"/>
      <c r="F44" s="18"/>
      <c r="G44" s="26"/>
      <c r="H44" s="10"/>
      <c r="I44" s="11"/>
      <c r="J44" s="26"/>
      <c r="K44" s="10"/>
      <c r="L44" s="9"/>
      <c r="M44" s="25"/>
    </row>
    <row r="45" spans="1:13" ht="12.75">
      <c r="A45" s="3"/>
      <c r="B45" t="s">
        <v>40</v>
      </c>
      <c r="D45" s="28">
        <v>36400</v>
      </c>
      <c r="E45" s="10"/>
      <c r="F45" s="18"/>
      <c r="G45" s="28">
        <v>32000</v>
      </c>
      <c r="H45" s="10"/>
      <c r="I45" s="11"/>
      <c r="J45" s="28">
        <v>32000</v>
      </c>
      <c r="K45" s="10"/>
      <c r="L45" s="11"/>
      <c r="M45" s="10">
        <v>32000</v>
      </c>
    </row>
    <row r="46" spans="1:13" ht="12.75">
      <c r="A46" s="3"/>
      <c r="B46" t="s">
        <v>41</v>
      </c>
      <c r="D46" s="29">
        <v>-185900</v>
      </c>
      <c r="E46" s="10"/>
      <c r="F46" s="18"/>
      <c r="G46" s="29">
        <v>-155500</v>
      </c>
      <c r="H46" s="10"/>
      <c r="I46" s="11"/>
      <c r="J46" s="29">
        <v>-155500</v>
      </c>
      <c r="K46" s="10"/>
      <c r="L46" s="11"/>
      <c r="M46" s="12">
        <v>-155500</v>
      </c>
    </row>
    <row r="47" spans="1:13" ht="12.75">
      <c r="A47" s="3"/>
      <c r="B47" t="s">
        <v>42</v>
      </c>
      <c r="D47" s="28">
        <f>SUM(D45:D46)</f>
        <v>-149500</v>
      </c>
      <c r="E47" s="10"/>
      <c r="F47" s="18"/>
      <c r="G47" s="28">
        <f>SUM(G45:G46)</f>
        <v>-123500</v>
      </c>
      <c r="H47" s="10"/>
      <c r="I47" s="11"/>
      <c r="J47" s="28">
        <f>SUM(J45:J46)</f>
        <v>-123500</v>
      </c>
      <c r="K47" s="10"/>
      <c r="L47" s="11"/>
      <c r="M47" s="28">
        <f>SUM(M45:M46)</f>
        <v>-123500</v>
      </c>
    </row>
    <row r="48" spans="1:13" ht="6.75" customHeight="1">
      <c r="A48" s="3"/>
      <c r="D48" s="26"/>
      <c r="E48" s="10"/>
      <c r="F48" s="18"/>
      <c r="G48" s="26"/>
      <c r="H48" s="10"/>
      <c r="I48" s="11"/>
      <c r="J48" s="26"/>
      <c r="K48" s="10"/>
      <c r="L48" s="9"/>
      <c r="M48" s="25"/>
    </row>
    <row r="49" spans="1:13" ht="12.75">
      <c r="A49" s="3" t="s">
        <v>43</v>
      </c>
      <c r="D49" s="53">
        <f>(D39)+(D47)</f>
        <v>-49600</v>
      </c>
      <c r="E49" s="10"/>
      <c r="F49" s="18"/>
      <c r="G49" s="30">
        <f>(G39)+(G47)</f>
        <v>-18800</v>
      </c>
      <c r="H49" s="10"/>
      <c r="I49" s="11"/>
      <c r="J49" s="30">
        <f>(J39)+(J47)</f>
        <v>-12800</v>
      </c>
      <c r="K49" s="10"/>
      <c r="L49" s="9"/>
      <c r="M49" s="30">
        <f>(M39)+(M47)</f>
        <v>8700</v>
      </c>
    </row>
    <row r="50" spans="1:13" ht="6.75" customHeight="1">
      <c r="A50" s="3"/>
      <c r="D50" s="26"/>
      <c r="E50" s="10"/>
      <c r="F50" s="18"/>
      <c r="G50" s="26"/>
      <c r="H50" s="10"/>
      <c r="I50" s="11"/>
      <c r="J50" s="26"/>
      <c r="K50" s="10"/>
      <c r="L50" s="9"/>
      <c r="M50" s="25"/>
    </row>
    <row r="51" spans="1:13" ht="12.75">
      <c r="A51" s="3" t="s">
        <v>44</v>
      </c>
      <c r="D51" s="30">
        <v>0</v>
      </c>
      <c r="E51" s="14"/>
      <c r="F51" s="19"/>
      <c r="G51" s="30">
        <v>0</v>
      </c>
      <c r="H51" s="14"/>
      <c r="I51" s="15"/>
      <c r="J51" s="30">
        <v>0</v>
      </c>
      <c r="K51" s="10"/>
      <c r="L51" s="9"/>
      <c r="M51" s="14">
        <f>M49*0.35</f>
        <v>3045</v>
      </c>
    </row>
    <row r="52" spans="4:13" ht="6.75" customHeight="1">
      <c r="D52" s="10"/>
      <c r="E52" s="10"/>
      <c r="F52" s="18"/>
      <c r="G52" s="10"/>
      <c r="H52" s="10"/>
      <c r="I52" s="11"/>
      <c r="J52" s="10"/>
      <c r="K52" s="10"/>
      <c r="L52" s="9"/>
      <c r="M52" s="10"/>
    </row>
    <row r="53" spans="1:13" ht="12.75">
      <c r="A53" s="3" t="s">
        <v>45</v>
      </c>
      <c r="D53" s="48">
        <f>D39-D51</f>
        <v>99900</v>
      </c>
      <c r="E53" s="39"/>
      <c r="F53" s="40"/>
      <c r="G53" s="48">
        <f>G39-G51</f>
        <v>104700</v>
      </c>
      <c r="H53" s="39"/>
      <c r="I53" s="41"/>
      <c r="J53" s="48">
        <f>J39-J51</f>
        <v>110700</v>
      </c>
      <c r="K53" s="39"/>
      <c r="L53" s="42"/>
      <c r="M53" s="48">
        <f>M39-M51</f>
        <v>129155</v>
      </c>
    </row>
    <row r="54" spans="1:13" ht="6.75" customHeight="1">
      <c r="A54" s="3"/>
      <c r="D54" s="10"/>
      <c r="E54" s="10"/>
      <c r="F54" s="18"/>
      <c r="G54" s="10"/>
      <c r="H54" s="10"/>
      <c r="I54" s="11"/>
      <c r="J54" s="10"/>
      <c r="K54" s="10"/>
      <c r="L54" s="9"/>
      <c r="M54" s="10"/>
    </row>
    <row r="55" spans="1:13" ht="12.75">
      <c r="A55" s="3" t="s">
        <v>46</v>
      </c>
      <c r="D55" s="50">
        <v>0</v>
      </c>
      <c r="E55" s="50"/>
      <c r="F55" s="51"/>
      <c r="G55" s="50">
        <f>G53-D53</f>
        <v>4800</v>
      </c>
      <c r="H55" s="50"/>
      <c r="I55" s="52"/>
      <c r="J55" s="50">
        <f>J53-D53</f>
        <v>10800</v>
      </c>
      <c r="K55" s="50"/>
      <c r="L55" s="52"/>
      <c r="M55" s="50">
        <f>M53-D53</f>
        <v>29255</v>
      </c>
    </row>
    <row r="56" spans="1:13" ht="6.75" customHeight="1">
      <c r="A56" s="3"/>
      <c r="D56" s="10"/>
      <c r="E56" s="10"/>
      <c r="F56" s="18"/>
      <c r="G56" s="10"/>
      <c r="H56" s="10"/>
      <c r="I56" s="11"/>
      <c r="J56" s="10"/>
      <c r="K56" s="10"/>
      <c r="L56" s="9"/>
      <c r="M56" s="10"/>
    </row>
    <row r="57" spans="1:13" ht="12.75">
      <c r="A57" s="3" t="s">
        <v>47</v>
      </c>
      <c r="D57" s="49"/>
      <c r="E57" s="39"/>
      <c r="F57" s="40"/>
      <c r="G57" s="49">
        <f>G55/D53</f>
        <v>0.04804804804804805</v>
      </c>
      <c r="H57" s="39"/>
      <c r="I57" s="41"/>
      <c r="J57" s="49">
        <f>J55/D53</f>
        <v>0.10810810810810811</v>
      </c>
      <c r="K57" s="39"/>
      <c r="L57" s="42"/>
      <c r="M57" s="49">
        <f>M55/D53</f>
        <v>0.29284284284284284</v>
      </c>
    </row>
    <row r="58" spans="1:13" ht="6.75" customHeight="1">
      <c r="A58" s="3"/>
      <c r="D58" s="10"/>
      <c r="E58" s="10"/>
      <c r="F58" s="18"/>
      <c r="G58" s="10"/>
      <c r="H58" s="10"/>
      <c r="I58" s="11"/>
      <c r="J58" s="10"/>
      <c r="K58" s="10"/>
      <c r="L58" s="9"/>
      <c r="M58" s="10"/>
    </row>
    <row r="59" spans="1:13" ht="12.75">
      <c r="A59" s="3" t="s">
        <v>48</v>
      </c>
      <c r="D59" s="10"/>
      <c r="E59" s="10"/>
      <c r="F59" s="18"/>
      <c r="G59" s="10"/>
      <c r="H59" s="10"/>
      <c r="I59" s="11"/>
      <c r="J59" s="10"/>
      <c r="K59" s="10"/>
      <c r="L59" s="9"/>
      <c r="M59" s="10"/>
    </row>
    <row r="60" spans="2:13" ht="12.75">
      <c r="B60" s="3" t="s">
        <v>38</v>
      </c>
      <c r="D60" s="49">
        <f>D53/D65</f>
        <v>0.15958466453674122</v>
      </c>
      <c r="E60" s="39"/>
      <c r="F60" s="40"/>
      <c r="G60" s="49">
        <f>G53/G65</f>
        <v>0.19036363636363637</v>
      </c>
      <c r="H60" s="39"/>
      <c r="I60" s="41"/>
      <c r="J60" s="49">
        <f>J53/J65</f>
        <v>0.20127272727272727</v>
      </c>
      <c r="K60" s="39"/>
      <c r="L60" s="42"/>
      <c r="M60" s="49">
        <f>M53/M65</f>
        <v>0.23482727272727272</v>
      </c>
    </row>
    <row r="61" spans="2:13" ht="12.75">
      <c r="B61" s="3"/>
      <c r="D61" s="10"/>
      <c r="E61" s="10"/>
      <c r="F61" s="18"/>
      <c r="G61" s="10"/>
      <c r="H61" s="10"/>
      <c r="I61" s="11"/>
      <c r="J61" s="10"/>
      <c r="K61" s="10"/>
      <c r="L61" s="9"/>
      <c r="M61" s="10"/>
    </row>
    <row r="62" spans="1:13" ht="12.75">
      <c r="A62" t="s">
        <v>49</v>
      </c>
      <c r="D62" s="10"/>
      <c r="E62" s="10"/>
      <c r="F62" s="18"/>
      <c r="G62" s="10"/>
      <c r="H62" s="10"/>
      <c r="I62" s="11"/>
      <c r="J62" s="10"/>
      <c r="K62" s="10"/>
      <c r="L62" s="9"/>
      <c r="M62" s="10"/>
    </row>
    <row r="63" spans="2:13" ht="12.75">
      <c r="B63" t="s">
        <v>50</v>
      </c>
      <c r="D63" s="34">
        <v>1252000</v>
      </c>
      <c r="E63" s="34"/>
      <c r="F63" s="36"/>
      <c r="G63" s="34">
        <v>1100000</v>
      </c>
      <c r="H63" s="34"/>
      <c r="I63" s="37"/>
      <c r="J63" s="34">
        <v>1100000</v>
      </c>
      <c r="K63" s="34"/>
      <c r="L63" s="35"/>
      <c r="M63" s="34">
        <v>1100000</v>
      </c>
    </row>
    <row r="64" spans="2:13" ht="12.75">
      <c r="B64" t="s">
        <v>51</v>
      </c>
      <c r="D64" s="34">
        <v>626000</v>
      </c>
      <c r="E64" s="34"/>
      <c r="F64" s="36"/>
      <c r="G64" s="34">
        <v>550000</v>
      </c>
      <c r="H64" s="34"/>
      <c r="I64" s="37"/>
      <c r="J64" s="34">
        <v>550000</v>
      </c>
      <c r="K64" s="34"/>
      <c r="L64" s="35"/>
      <c r="M64" s="34">
        <v>550000</v>
      </c>
    </row>
    <row r="65" spans="2:13" ht="12.75">
      <c r="B65" s="3" t="s">
        <v>52</v>
      </c>
      <c r="D65" s="38">
        <v>626000</v>
      </c>
      <c r="E65" s="34"/>
      <c r="F65" s="36"/>
      <c r="G65" s="34">
        <v>550000</v>
      </c>
      <c r="H65" s="34"/>
      <c r="I65" s="37"/>
      <c r="J65" s="34">
        <v>550000</v>
      </c>
      <c r="K65" s="34"/>
      <c r="L65" s="35"/>
      <c r="M65" s="34">
        <v>550000</v>
      </c>
    </row>
    <row r="67" ht="12.75">
      <c r="A67" t="s">
        <v>53</v>
      </c>
    </row>
  </sheetData>
  <printOptions/>
  <pageMargins left="0.75" right="0.75" top="1" bottom="1" header="0.5" footer="0.5"/>
  <pageSetup fitToHeight="1" fitToWidth="1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2004-05-28T19:26:15Z</dcterms:modified>
  <cp:category/>
  <cp:version/>
  <cp:contentType/>
  <cp:contentStatus/>
</cp:coreProperties>
</file>